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3" sheetId="3" r:id="rId1"/>
  </sheets>
  <calcPr calcId="125725"/>
</workbook>
</file>

<file path=xl/calcChain.xml><?xml version="1.0" encoding="utf-8"?>
<calcChain xmlns="http://schemas.openxmlformats.org/spreadsheetml/2006/main">
  <c r="N33" i="3"/>
  <c r="Q33" s="1"/>
  <c r="D8"/>
  <c r="C8"/>
  <c r="F8"/>
  <c r="G12"/>
  <c r="F33"/>
  <c r="F27"/>
  <c r="G11"/>
  <c r="N24" l="1"/>
  <c r="Q24" s="1"/>
  <c r="N30"/>
  <c r="Q30" s="1"/>
  <c r="N29"/>
  <c r="Q29" s="1"/>
  <c r="N18"/>
  <c r="Q18" s="1"/>
  <c r="N17"/>
  <c r="Q17" s="1"/>
  <c r="N22"/>
  <c r="Q22" s="1"/>
  <c r="N21"/>
  <c r="Q21" s="1"/>
  <c r="F25"/>
  <c r="G10" s="1"/>
  <c r="N16"/>
  <c r="N15"/>
  <c r="Q15" s="1"/>
  <c r="Q16" l="1"/>
  <c r="S16"/>
  <c r="F15" l="1"/>
  <c r="G8" s="1"/>
  <c r="N28"/>
  <c r="Q28" s="1"/>
  <c r="N27"/>
  <c r="Q27" s="1"/>
  <c r="N25"/>
  <c r="Q25" s="1"/>
  <c r="Q8" l="1"/>
  <c r="N20"/>
  <c r="Q20" s="1"/>
  <c r="F20"/>
  <c r="G9" s="1"/>
  <c r="K8" s="1"/>
  <c r="S20"/>
  <c r="S15"/>
  <c r="S23" l="1"/>
</calcChain>
</file>

<file path=xl/sharedStrings.xml><?xml version="1.0" encoding="utf-8"?>
<sst xmlns="http://schemas.openxmlformats.org/spreadsheetml/2006/main" count="98" uniqueCount="50">
  <si>
    <t>Наименование целевого индикатора</t>
  </si>
  <si>
    <t>Степень достижения целевых показателей</t>
  </si>
  <si>
    <t>Степень достижения показателей результативности</t>
  </si>
  <si>
    <t>Итоговая оценка эффективности реализации программы</t>
  </si>
  <si>
    <t>Значение O1</t>
  </si>
  <si>
    <t>Значение Ki</t>
  </si>
  <si>
    <t>Значение N</t>
  </si>
  <si>
    <t>Значение Q1</t>
  </si>
  <si>
    <t>Значение        u</t>
  </si>
  <si>
    <t>Значение  Пплан</t>
  </si>
  <si>
    <t>Значение Пфакт</t>
  </si>
  <si>
    <t>Значение    О2</t>
  </si>
  <si>
    <t>Значение О3</t>
  </si>
  <si>
    <t>Ед. изм.</t>
  </si>
  <si>
    <t>Х</t>
  </si>
  <si>
    <t>процент</t>
  </si>
  <si>
    <t>Значение  
V план</t>
  </si>
  <si>
    <t>Значение
 Vфакт</t>
  </si>
  <si>
    <t>Значение   
     Ni пл</t>
  </si>
  <si>
    <t>Значение 
       Ni факт</t>
  </si>
  <si>
    <t>Значение   
    Mi</t>
  </si>
  <si>
    <t>Полнота и эффективность использования средств бюджета</t>
  </si>
  <si>
    <t xml:space="preserve">Подпрограмма 1. </t>
  </si>
  <si>
    <t xml:space="preserve">Подпрограмма 2. </t>
  </si>
  <si>
    <t xml:space="preserve">Подпрограмма 3. </t>
  </si>
  <si>
    <t xml:space="preserve">Подпрограмма 4. </t>
  </si>
  <si>
    <t xml:space="preserve">Подпрограмма 5. </t>
  </si>
  <si>
    <t xml:space="preserve">Охват населения обучением по действиям в ситуациях природного и техногенного характера. </t>
  </si>
  <si>
    <t>Увеличение количества массовых официальных культурных мероприятий и спортивных мероприятий</t>
  </si>
  <si>
    <t>Муниципальная программа Осиновомысского сельсовета "Развитие п. Осиновый Мыс""</t>
  </si>
  <si>
    <t>Подпрограмма 1. Благоустройство территории Осиновомысского сельсовета</t>
  </si>
  <si>
    <t>Обустройство и содержание мест массового отдыза и объектов внешнего благоустройства</t>
  </si>
  <si>
    <t>Подпрограмма 3 . "Жилищно-коммунальное хозяйство на территории Осиновомысского сельсовета"</t>
  </si>
  <si>
    <t>Подпрограмма 2 . "Защита населения и территории Осиновомысского сельсовета от чрезвычайных ситуаций природного и техногенного характера"</t>
  </si>
  <si>
    <t>Проведение выборочного капитального ремонта муниципального жилья</t>
  </si>
  <si>
    <t>Подпрограмма 4 . "Развитие физической культуры и спорта на территории Осиновомысского сельсовета"</t>
  </si>
  <si>
    <t>Приобретение спортивного инвенторя для развития физической культуры</t>
  </si>
  <si>
    <t>Снижение объемов потребления энергоресурсов бюджетными учреждениями Осиновомысского сельсовета</t>
  </si>
  <si>
    <t>Содержание сети уличного освещения</t>
  </si>
  <si>
    <t>Доля населения, систематически занимающегося физической культурой и спортом к общей численности населения поселка</t>
  </si>
  <si>
    <t>Организация и проведение физкультурно-оздоровительных и спортивно-массовых мероприятий для населения поселка</t>
  </si>
  <si>
    <t>Увеличение количества индивидуальных приборов учета на холодное водоснабжение в муниципальном жилфонде</t>
  </si>
  <si>
    <t>обеспечение  безопасности дорожного движения</t>
  </si>
  <si>
    <t>организация  содержания автомобильных дорог и искусственных сооружений на них</t>
  </si>
  <si>
    <t>Расчет оценки эффективностиреализации муниципальной программы Осиновомысского сельсовета "Развитие п. Осиновый Мыс"</t>
  </si>
  <si>
    <t>Первичные меры пожарной безопасности</t>
  </si>
  <si>
    <t>Обеспечение безопасности на водных объектах</t>
  </si>
  <si>
    <t xml:space="preserve">Отдельные мероприятия в рамках Муниципальной программы Осиновомысского сельсовета «Развитие п. Осиновый Мыс» </t>
  </si>
  <si>
    <t>Актуализация схем водоснабжения и водоотведения</t>
  </si>
  <si>
    <t>Подпрограмма 5 . "Коммунальное хозяйство на территории Осиновомысского сельсовета"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</si>
</sst>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6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0" fontId="1" fillId="0" borderId="1" xfId="0" applyNumberFormat="1" applyFont="1" applyFill="1" applyBorder="1"/>
    <xf numFmtId="0" fontId="1" fillId="0" borderId="1" xfId="0" applyFont="1" applyFill="1" applyBorder="1"/>
    <xf numFmtId="165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10" fontId="1" fillId="0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9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textRotation="90"/>
    </xf>
    <xf numFmtId="9" fontId="1" fillId="0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zoomScale="80" zoomScaleNormal="80" workbookViewId="0">
      <selection activeCell="T9" sqref="T9"/>
    </sheetView>
  </sheetViews>
  <sheetFormatPr defaultRowHeight="12.75"/>
  <cols>
    <col min="1" max="1" width="27.140625" customWidth="1"/>
    <col min="2" max="2" width="9.5703125" customWidth="1"/>
    <col min="3" max="3" width="13.42578125" style="4" customWidth="1"/>
    <col min="4" max="4" width="14" style="4" customWidth="1"/>
    <col min="5" max="5" width="6.7109375" style="4" customWidth="1"/>
    <col min="6" max="6" width="10" style="4" customWidth="1"/>
    <col min="7" max="7" width="11" style="4" customWidth="1"/>
    <col min="8" max="8" width="5.5703125" style="4" customWidth="1"/>
    <col min="9" max="9" width="10.85546875" style="4" customWidth="1"/>
    <col min="10" max="10" width="6.7109375" style="4" customWidth="1"/>
    <col min="11" max="11" width="12" style="4" customWidth="1"/>
    <col min="12" max="12" width="5.7109375" style="4" customWidth="1"/>
    <col min="13" max="13" width="5.85546875" style="4" customWidth="1"/>
    <col min="14" max="14" width="8.42578125" style="4" customWidth="1"/>
    <col min="15" max="15" width="5.42578125" style="4" customWidth="1"/>
    <col min="16" max="16" width="5" style="4" customWidth="1"/>
    <col min="17" max="17" width="10.42578125" style="4" customWidth="1"/>
    <col min="18" max="18" width="15.42578125" style="4" customWidth="1"/>
    <col min="19" max="19" width="0" hidden="1" customWidth="1"/>
  </cols>
  <sheetData>
    <row r="1" spans="1:19" ht="29.25" customHeight="1">
      <c r="A1" s="48" t="s">
        <v>0</v>
      </c>
      <c r="B1" s="48" t="s">
        <v>13</v>
      </c>
      <c r="C1" s="38" t="s">
        <v>44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2" t="s">
        <v>3</v>
      </c>
    </row>
    <row r="2" spans="1:19" ht="66" customHeight="1">
      <c r="A2" s="48"/>
      <c r="B2" s="48"/>
      <c r="C2" s="32" t="s">
        <v>21</v>
      </c>
      <c r="D2" s="32"/>
      <c r="E2" s="32"/>
      <c r="F2" s="32"/>
      <c r="G2" s="32" t="s">
        <v>1</v>
      </c>
      <c r="H2" s="47"/>
      <c r="I2" s="47"/>
      <c r="J2" s="47"/>
      <c r="K2" s="47"/>
      <c r="L2" s="32" t="s">
        <v>2</v>
      </c>
      <c r="M2" s="47"/>
      <c r="N2" s="47"/>
      <c r="O2" s="47"/>
      <c r="P2" s="47"/>
      <c r="Q2" s="47"/>
      <c r="R2" s="32"/>
    </row>
    <row r="3" spans="1:19" ht="12.75" customHeight="1">
      <c r="A3" s="48"/>
      <c r="B3" s="48"/>
      <c r="C3" s="41" t="s">
        <v>16</v>
      </c>
      <c r="D3" s="41" t="s">
        <v>17</v>
      </c>
      <c r="E3" s="41" t="s">
        <v>8</v>
      </c>
      <c r="F3" s="41" t="s">
        <v>4</v>
      </c>
      <c r="G3" s="41" t="s">
        <v>5</v>
      </c>
      <c r="H3" s="41" t="s">
        <v>6</v>
      </c>
      <c r="I3" s="41" t="s">
        <v>9</v>
      </c>
      <c r="J3" s="41" t="s">
        <v>10</v>
      </c>
      <c r="K3" s="41" t="s">
        <v>11</v>
      </c>
      <c r="L3" s="41" t="s">
        <v>18</v>
      </c>
      <c r="M3" s="41" t="s">
        <v>19</v>
      </c>
      <c r="N3" s="41" t="s">
        <v>20</v>
      </c>
      <c r="O3" s="41" t="s">
        <v>7</v>
      </c>
      <c r="P3" s="41" t="s">
        <v>6</v>
      </c>
      <c r="Q3" s="41" t="s">
        <v>12</v>
      </c>
      <c r="R3" s="32"/>
    </row>
    <row r="4" spans="1:19">
      <c r="A4" s="48"/>
      <c r="B4" s="48"/>
      <c r="C4" s="49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32"/>
    </row>
    <row r="5" spans="1:19">
      <c r="A5" s="48"/>
      <c r="B5" s="48"/>
      <c r="C5" s="49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32"/>
    </row>
    <row r="6" spans="1:19" ht="36" customHeight="1">
      <c r="A6" s="48"/>
      <c r="B6" s="48"/>
      <c r="C6" s="49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32"/>
    </row>
    <row r="7" spans="1:19" ht="18.75" customHeight="1">
      <c r="A7" s="40" t="s">
        <v>29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9" s="4" customFormat="1" ht="18.75" customHeight="1">
      <c r="A8" s="1" t="s">
        <v>22</v>
      </c>
      <c r="B8" s="5" t="s">
        <v>15</v>
      </c>
      <c r="C8" s="43">
        <f>C15+C20+C24+C27+C33</f>
        <v>26263054.73</v>
      </c>
      <c r="D8" s="43">
        <f>D15+D20+D24+D27+D33</f>
        <v>25341871.150000002</v>
      </c>
      <c r="E8" s="39">
        <v>0</v>
      </c>
      <c r="F8" s="45">
        <f>D8/C8*100</f>
        <v>96.492473592770082</v>
      </c>
      <c r="G8" s="7">
        <f>F15</f>
        <v>0.98287589626146432</v>
      </c>
      <c r="H8" s="42">
        <v>5</v>
      </c>
      <c r="I8" s="2"/>
      <c r="J8" s="8"/>
      <c r="K8" s="46">
        <f>(G8+G9+G13+G10+G11+G12)/5</f>
        <v>0.8818220125984807</v>
      </c>
      <c r="L8" s="36" t="s">
        <v>14</v>
      </c>
      <c r="M8" s="36" t="s">
        <v>14</v>
      </c>
      <c r="N8" s="36" t="s">
        <v>14</v>
      </c>
      <c r="O8" s="36" t="s">
        <v>14</v>
      </c>
      <c r="P8" s="36" t="s">
        <v>14</v>
      </c>
      <c r="Q8" s="46">
        <f>Q15+Q16+Q20+Q21+Q25+Q27+Q28+Q29+Q22+Q17+Q18+Q30+Q24+Q33</f>
        <v>1.2600000000000002</v>
      </c>
      <c r="R8" s="44">
        <v>0.98599999999999999</v>
      </c>
    </row>
    <row r="9" spans="1:19" s="4" customFormat="1" ht="19.5" customHeight="1">
      <c r="A9" s="1" t="s">
        <v>23</v>
      </c>
      <c r="B9" s="5" t="s">
        <v>15</v>
      </c>
      <c r="C9" s="42"/>
      <c r="D9" s="42"/>
      <c r="E9" s="39"/>
      <c r="F9" s="45"/>
      <c r="G9" s="7">
        <f>F20</f>
        <v>1</v>
      </c>
      <c r="H9" s="42"/>
      <c r="I9" s="2"/>
      <c r="J9" s="8"/>
      <c r="K9" s="46"/>
      <c r="L9" s="36"/>
      <c r="M9" s="36"/>
      <c r="N9" s="36"/>
      <c r="O9" s="36"/>
      <c r="P9" s="36"/>
      <c r="Q9" s="46"/>
      <c r="R9" s="44"/>
    </row>
    <row r="10" spans="1:19" s="4" customFormat="1" ht="16.5" customHeight="1">
      <c r="A10" s="1" t="s">
        <v>24</v>
      </c>
      <c r="B10" s="5" t="s">
        <v>15</v>
      </c>
      <c r="C10" s="42"/>
      <c r="D10" s="42"/>
      <c r="E10" s="39"/>
      <c r="F10" s="45"/>
      <c r="G10" s="7">
        <f>F25</f>
        <v>0.69664265517241375</v>
      </c>
      <c r="H10" s="42"/>
      <c r="I10" s="2"/>
      <c r="J10" s="8"/>
      <c r="K10" s="46"/>
      <c r="L10" s="36"/>
      <c r="M10" s="36"/>
      <c r="N10" s="36"/>
      <c r="O10" s="36"/>
      <c r="P10" s="36"/>
      <c r="Q10" s="46"/>
      <c r="R10" s="44"/>
    </row>
    <row r="11" spans="1:19" s="4" customFormat="1" ht="16.5" customHeight="1">
      <c r="A11" s="1" t="s">
        <v>25</v>
      </c>
      <c r="B11" s="5" t="s">
        <v>15</v>
      </c>
      <c r="C11" s="42"/>
      <c r="D11" s="42"/>
      <c r="E11" s="39"/>
      <c r="F11" s="45"/>
      <c r="G11" s="7">
        <f>F27</f>
        <v>0.96335774532475948</v>
      </c>
      <c r="H11" s="42"/>
      <c r="I11" s="2"/>
      <c r="J11" s="8"/>
      <c r="K11" s="46"/>
      <c r="L11" s="36"/>
      <c r="M11" s="36"/>
      <c r="N11" s="36"/>
      <c r="O11" s="36"/>
      <c r="P11" s="36"/>
      <c r="Q11" s="46"/>
      <c r="R11" s="44"/>
    </row>
    <row r="12" spans="1:19" s="4" customFormat="1" ht="16.5" customHeight="1">
      <c r="A12" s="1" t="s">
        <v>26</v>
      </c>
      <c r="B12" s="5" t="s">
        <v>15</v>
      </c>
      <c r="C12" s="42"/>
      <c r="D12" s="42"/>
      <c r="E12" s="39"/>
      <c r="F12" s="45"/>
      <c r="G12" s="7">
        <f>F33</f>
        <v>0.76623376623376627</v>
      </c>
      <c r="H12" s="42"/>
      <c r="I12" s="2"/>
      <c r="J12" s="8"/>
      <c r="K12" s="46"/>
      <c r="L12" s="36"/>
      <c r="M12" s="36"/>
      <c r="N12" s="36"/>
      <c r="O12" s="36"/>
      <c r="P12" s="36"/>
      <c r="Q12" s="46"/>
      <c r="R12" s="44"/>
    </row>
    <row r="13" spans="1:19" s="4" customFormat="1" ht="16.5" customHeight="1">
      <c r="A13" s="1"/>
      <c r="B13" s="5"/>
      <c r="C13" s="42"/>
      <c r="D13" s="42"/>
      <c r="E13" s="39"/>
      <c r="F13" s="45"/>
      <c r="G13" s="7"/>
      <c r="H13" s="42"/>
      <c r="I13" s="2"/>
      <c r="J13" s="8"/>
      <c r="K13" s="46"/>
      <c r="L13" s="36"/>
      <c r="M13" s="36"/>
      <c r="N13" s="36"/>
      <c r="O13" s="36"/>
      <c r="P13" s="36"/>
      <c r="Q13" s="46"/>
      <c r="R13" s="44"/>
    </row>
    <row r="14" spans="1:19" s="4" customFormat="1" ht="15" customHeight="1">
      <c r="A14" s="31" t="s">
        <v>30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19" s="4" customFormat="1" ht="42.75" customHeight="1">
      <c r="A15" s="1" t="s">
        <v>43</v>
      </c>
      <c r="B15" s="6" t="s">
        <v>15</v>
      </c>
      <c r="C15" s="28">
        <v>21943907.59</v>
      </c>
      <c r="D15" s="28">
        <v>21568137.84</v>
      </c>
      <c r="E15" s="39">
        <v>0</v>
      </c>
      <c r="F15" s="33">
        <f>D15/C15</f>
        <v>0.98287589626146432</v>
      </c>
      <c r="G15" s="37" t="s">
        <v>14</v>
      </c>
      <c r="H15" s="37" t="s">
        <v>14</v>
      </c>
      <c r="I15" s="37" t="s">
        <v>14</v>
      </c>
      <c r="J15" s="37" t="s">
        <v>14</v>
      </c>
      <c r="K15" s="37" t="s">
        <v>14</v>
      </c>
      <c r="L15" s="13">
        <v>2</v>
      </c>
      <c r="M15" s="13">
        <v>2</v>
      </c>
      <c r="N15" s="9">
        <f>M15/L15</f>
        <v>1</v>
      </c>
      <c r="O15" s="13">
        <v>0.1</v>
      </c>
      <c r="P15" s="10">
        <v>1</v>
      </c>
      <c r="Q15" s="11">
        <f>N15*O15</f>
        <v>0.1</v>
      </c>
      <c r="R15" s="34"/>
      <c r="S15" s="4">
        <f>101*0.1</f>
        <v>10.100000000000001</v>
      </c>
    </row>
    <row r="16" spans="1:19" s="4" customFormat="1" ht="59.25" customHeight="1">
      <c r="A16" s="1" t="s">
        <v>31</v>
      </c>
      <c r="B16" s="6" t="s">
        <v>15</v>
      </c>
      <c r="C16" s="30"/>
      <c r="D16" s="30"/>
      <c r="E16" s="39"/>
      <c r="F16" s="33"/>
      <c r="G16" s="37"/>
      <c r="H16" s="37"/>
      <c r="I16" s="37"/>
      <c r="J16" s="37"/>
      <c r="K16" s="37"/>
      <c r="L16" s="13">
        <v>1</v>
      </c>
      <c r="M16" s="13">
        <v>1</v>
      </c>
      <c r="N16" s="9">
        <f>M16/L16</f>
        <v>1</v>
      </c>
      <c r="O16" s="13">
        <v>0.1</v>
      </c>
      <c r="P16" s="10">
        <v>1</v>
      </c>
      <c r="Q16" s="11">
        <f>N16*O16</f>
        <v>0.1</v>
      </c>
      <c r="R16" s="35"/>
      <c r="S16" s="4">
        <f>98*0.1</f>
        <v>9.8000000000000007</v>
      </c>
    </row>
    <row r="17" spans="1:19" s="4" customFormat="1" ht="33.75" customHeight="1">
      <c r="A17" s="1" t="s">
        <v>38</v>
      </c>
      <c r="B17" s="1" t="s">
        <v>15</v>
      </c>
      <c r="C17" s="30"/>
      <c r="D17" s="30"/>
      <c r="E17" s="24"/>
      <c r="F17" s="20"/>
      <c r="G17" s="23"/>
      <c r="H17" s="23"/>
      <c r="I17" s="23"/>
      <c r="J17" s="23"/>
      <c r="K17" s="23"/>
      <c r="L17" s="13">
        <v>1</v>
      </c>
      <c r="M17" s="13">
        <v>1</v>
      </c>
      <c r="N17" s="9">
        <f>M17/L17</f>
        <v>1</v>
      </c>
      <c r="O17" s="13">
        <v>0.1</v>
      </c>
      <c r="P17" s="10">
        <v>1</v>
      </c>
      <c r="Q17" s="11">
        <f>N17*O17</f>
        <v>0.1</v>
      </c>
      <c r="R17" s="22"/>
    </row>
    <row r="18" spans="1:19" s="4" customFormat="1" ht="39" customHeight="1">
      <c r="A18" s="1" t="s">
        <v>42</v>
      </c>
      <c r="B18" s="1" t="s">
        <v>15</v>
      </c>
      <c r="C18" s="29"/>
      <c r="D18" s="29"/>
      <c r="E18" s="24"/>
      <c r="F18" s="20"/>
      <c r="G18" s="23"/>
      <c r="H18" s="23"/>
      <c r="I18" s="23"/>
      <c r="J18" s="23"/>
      <c r="K18" s="23"/>
      <c r="L18" s="13">
        <v>1</v>
      </c>
      <c r="M18" s="13">
        <v>1</v>
      </c>
      <c r="N18" s="9">
        <f>M18/L18</f>
        <v>1</v>
      </c>
      <c r="O18" s="13">
        <v>0.1</v>
      </c>
      <c r="P18" s="10">
        <v>1</v>
      </c>
      <c r="Q18" s="11">
        <f>N18*O18</f>
        <v>0.1</v>
      </c>
      <c r="R18" s="22"/>
    </row>
    <row r="19" spans="1:19" s="4" customFormat="1" ht="12.75" customHeight="1">
      <c r="A19" s="31" t="s">
        <v>33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</row>
    <row r="20" spans="1:19" s="4" customFormat="1" ht="27.75" customHeight="1">
      <c r="A20" s="52" t="s">
        <v>45</v>
      </c>
      <c r="B20" s="1" t="s">
        <v>15</v>
      </c>
      <c r="C20" s="28">
        <v>402947</v>
      </c>
      <c r="D20" s="28">
        <v>402947</v>
      </c>
      <c r="E20" s="15">
        <v>0</v>
      </c>
      <c r="F20" s="16">
        <f>D20/C20</f>
        <v>1</v>
      </c>
      <c r="G20" s="17" t="s">
        <v>14</v>
      </c>
      <c r="H20" s="17" t="s">
        <v>14</v>
      </c>
      <c r="I20" s="17" t="s">
        <v>14</v>
      </c>
      <c r="J20" s="17" t="s">
        <v>14</v>
      </c>
      <c r="K20" s="17" t="s">
        <v>14</v>
      </c>
      <c r="L20" s="13">
        <v>10</v>
      </c>
      <c r="M20" s="13">
        <v>10</v>
      </c>
      <c r="N20" s="9">
        <f>M20/L20</f>
        <v>1</v>
      </c>
      <c r="O20" s="13">
        <v>0.1</v>
      </c>
      <c r="P20" s="10">
        <v>1</v>
      </c>
      <c r="Q20" s="12">
        <f>N20*O20</f>
        <v>0.1</v>
      </c>
      <c r="R20" s="18"/>
      <c r="S20" s="4">
        <f>100*0.04</f>
        <v>4</v>
      </c>
    </row>
    <row r="21" spans="1:19" s="4" customFormat="1" ht="56.25" customHeight="1">
      <c r="A21" s="2" t="s">
        <v>27</v>
      </c>
      <c r="B21" s="1" t="s">
        <v>15</v>
      </c>
      <c r="C21" s="30"/>
      <c r="D21" s="30"/>
      <c r="E21" s="25"/>
      <c r="F21" s="20"/>
      <c r="G21" s="26"/>
      <c r="H21" s="26"/>
      <c r="I21" s="26"/>
      <c r="J21" s="26"/>
      <c r="K21" s="26"/>
      <c r="L21" s="13">
        <v>65</v>
      </c>
      <c r="M21" s="13">
        <v>65</v>
      </c>
      <c r="N21" s="9">
        <f>M21/L21</f>
        <v>1</v>
      </c>
      <c r="O21" s="13">
        <v>0.1</v>
      </c>
      <c r="P21" s="10">
        <v>1</v>
      </c>
      <c r="Q21" s="12">
        <f>N21*O21</f>
        <v>0.1</v>
      </c>
      <c r="R21" s="21"/>
    </row>
    <row r="22" spans="1:19" s="4" customFormat="1" ht="25.5" customHeight="1">
      <c r="A22" s="52" t="s">
        <v>46</v>
      </c>
      <c r="B22" s="1" t="s">
        <v>15</v>
      </c>
      <c r="C22" s="30"/>
      <c r="D22" s="30"/>
      <c r="E22" s="25"/>
      <c r="F22" s="20"/>
      <c r="G22" s="26"/>
      <c r="H22" s="26"/>
      <c r="I22" s="26"/>
      <c r="J22" s="26"/>
      <c r="K22" s="26"/>
      <c r="L22" s="13">
        <v>15</v>
      </c>
      <c r="M22" s="13">
        <v>15</v>
      </c>
      <c r="N22" s="9">
        <f>M22/L22</f>
        <v>1</v>
      </c>
      <c r="O22" s="13">
        <v>0.1</v>
      </c>
      <c r="P22" s="10">
        <v>1</v>
      </c>
      <c r="Q22" s="12">
        <f>N22*O22</f>
        <v>0.1</v>
      </c>
      <c r="R22" s="21"/>
    </row>
    <row r="23" spans="1:19">
      <c r="A23" s="31" t="s">
        <v>32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>
        <f>SUM(S15:S20)/1</f>
        <v>23.900000000000002</v>
      </c>
    </row>
    <row r="24" spans="1:19" ht="36" customHeight="1">
      <c r="A24" s="19" t="s">
        <v>41</v>
      </c>
      <c r="B24" s="1" t="s">
        <v>15</v>
      </c>
      <c r="C24" s="28">
        <v>1450000</v>
      </c>
      <c r="D24" s="28">
        <v>1010131.85</v>
      </c>
      <c r="E24" s="19"/>
      <c r="F24" s="19"/>
      <c r="G24" s="19"/>
      <c r="H24" s="19"/>
      <c r="I24" s="19"/>
      <c r="J24" s="19"/>
      <c r="K24" s="19"/>
      <c r="L24" s="27">
        <v>12</v>
      </c>
      <c r="M24" s="27">
        <v>12</v>
      </c>
      <c r="N24" s="9">
        <f t="shared" ref="N24:N25" si="0">M24/L24</f>
        <v>1</v>
      </c>
      <c r="O24" s="27">
        <v>0.1</v>
      </c>
      <c r="P24" s="19">
        <v>1</v>
      </c>
      <c r="Q24" s="12">
        <f t="shared" ref="Q24:Q25" si="1">N24*O24</f>
        <v>0.1</v>
      </c>
      <c r="R24" s="19"/>
    </row>
    <row r="25" spans="1:19" ht="52.5" customHeight="1">
      <c r="A25" s="1" t="s">
        <v>34</v>
      </c>
      <c r="B25" s="1" t="s">
        <v>15</v>
      </c>
      <c r="C25" s="29"/>
      <c r="D25" s="29"/>
      <c r="E25" s="15">
        <v>0</v>
      </c>
      <c r="F25" s="16">
        <f>D24/C24</f>
        <v>0.69664265517241375</v>
      </c>
      <c r="G25" s="17" t="s">
        <v>14</v>
      </c>
      <c r="H25" s="17" t="s">
        <v>14</v>
      </c>
      <c r="I25" s="17" t="s">
        <v>14</v>
      </c>
      <c r="J25" s="17" t="s">
        <v>14</v>
      </c>
      <c r="K25" s="17" t="s">
        <v>14</v>
      </c>
      <c r="L25" s="13">
        <v>10</v>
      </c>
      <c r="M25" s="13">
        <v>10</v>
      </c>
      <c r="N25" s="9">
        <f t="shared" si="0"/>
        <v>1</v>
      </c>
      <c r="O25" s="13">
        <v>0.1</v>
      </c>
      <c r="P25" s="10">
        <v>1</v>
      </c>
      <c r="Q25" s="12">
        <f t="shared" si="1"/>
        <v>0.1</v>
      </c>
      <c r="R25" s="18"/>
    </row>
    <row r="26" spans="1:19" ht="12.75" customHeight="1">
      <c r="A26" s="31" t="s">
        <v>35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19" ht="59.25" customHeight="1">
      <c r="A27" s="1" t="s">
        <v>28</v>
      </c>
      <c r="B27" s="1" t="s">
        <v>15</v>
      </c>
      <c r="C27" s="28">
        <v>2389200.14</v>
      </c>
      <c r="D27" s="28">
        <v>2301654.46</v>
      </c>
      <c r="E27" s="42">
        <v>0</v>
      </c>
      <c r="F27" s="33">
        <f>D27/C27</f>
        <v>0.96335774532475948</v>
      </c>
      <c r="G27" s="50" t="s">
        <v>14</v>
      </c>
      <c r="H27" s="50" t="s">
        <v>14</v>
      </c>
      <c r="I27" s="50" t="s">
        <v>14</v>
      </c>
      <c r="J27" s="50" t="s">
        <v>14</v>
      </c>
      <c r="K27" s="50" t="s">
        <v>14</v>
      </c>
      <c r="L27" s="13">
        <v>4</v>
      </c>
      <c r="M27" s="13">
        <v>3</v>
      </c>
      <c r="N27" s="9">
        <f t="shared" ref="N27:N28" si="2">M27/L27</f>
        <v>0.75</v>
      </c>
      <c r="O27" s="13">
        <v>0.1</v>
      </c>
      <c r="P27" s="10">
        <v>1</v>
      </c>
      <c r="Q27" s="12">
        <f t="shared" ref="Q27:Q28" si="3">N27*O27</f>
        <v>7.5000000000000011E-2</v>
      </c>
      <c r="R27" s="34"/>
    </row>
    <row r="28" spans="1:19" ht="41.25" customHeight="1">
      <c r="A28" s="1" t="s">
        <v>36</v>
      </c>
      <c r="B28" s="1" t="s">
        <v>15</v>
      </c>
      <c r="C28" s="30"/>
      <c r="D28" s="30"/>
      <c r="E28" s="42"/>
      <c r="F28" s="33"/>
      <c r="G28" s="50"/>
      <c r="H28" s="50"/>
      <c r="I28" s="50"/>
      <c r="J28" s="50"/>
      <c r="K28" s="50"/>
      <c r="L28" s="13">
        <v>5</v>
      </c>
      <c r="M28" s="13">
        <v>4</v>
      </c>
      <c r="N28" s="9">
        <f t="shared" si="2"/>
        <v>0.8</v>
      </c>
      <c r="O28" s="13">
        <v>0.1</v>
      </c>
      <c r="P28" s="10">
        <v>1</v>
      </c>
      <c r="Q28" s="11">
        <f t="shared" si="3"/>
        <v>8.0000000000000016E-2</v>
      </c>
      <c r="R28" s="35"/>
    </row>
    <row r="29" spans="1:19" ht="63.75">
      <c r="A29" s="1" t="s">
        <v>39</v>
      </c>
      <c r="B29" s="1" t="s">
        <v>15</v>
      </c>
      <c r="C29" s="30"/>
      <c r="D29" s="30"/>
      <c r="E29" s="42"/>
      <c r="F29" s="33"/>
      <c r="G29" s="50"/>
      <c r="H29" s="50"/>
      <c r="I29" s="50"/>
      <c r="J29" s="50"/>
      <c r="K29" s="50"/>
      <c r="L29" s="13">
        <v>20</v>
      </c>
      <c r="M29" s="13">
        <v>15</v>
      </c>
      <c r="N29" s="9">
        <f>M29/L29</f>
        <v>0.75</v>
      </c>
      <c r="O29" s="13">
        <v>0.1</v>
      </c>
      <c r="P29" s="10">
        <v>1</v>
      </c>
      <c r="Q29" s="11">
        <f>N29*O29</f>
        <v>7.5000000000000011E-2</v>
      </c>
      <c r="R29" s="35"/>
    </row>
    <row r="30" spans="1:19" ht="58.5" customHeight="1">
      <c r="A30" s="1" t="s">
        <v>40</v>
      </c>
      <c r="B30" s="1" t="s">
        <v>15</v>
      </c>
      <c r="C30" s="30"/>
      <c r="D30" s="30"/>
      <c r="E30" s="25"/>
      <c r="F30" s="20"/>
      <c r="G30" s="26"/>
      <c r="H30" s="26"/>
      <c r="I30" s="26"/>
      <c r="J30" s="26"/>
      <c r="K30" s="26"/>
      <c r="L30" s="13">
        <v>10</v>
      </c>
      <c r="M30" s="13">
        <v>8</v>
      </c>
      <c r="N30" s="9">
        <f>M30/L30</f>
        <v>0.8</v>
      </c>
      <c r="O30" s="13">
        <v>0.1</v>
      </c>
      <c r="P30" s="10">
        <v>1</v>
      </c>
      <c r="Q30" s="11">
        <f>N30*O30</f>
        <v>8.0000000000000016E-2</v>
      </c>
      <c r="R30" s="22"/>
    </row>
    <row r="31" spans="1:19" ht="17.25" customHeight="1">
      <c r="A31" s="1"/>
      <c r="B31" s="1"/>
      <c r="C31" s="29"/>
      <c r="D31" s="29"/>
      <c r="E31" s="25"/>
      <c r="F31" s="20"/>
      <c r="G31" s="26"/>
      <c r="H31" s="26"/>
      <c r="I31" s="26"/>
      <c r="J31" s="26"/>
      <c r="K31" s="26"/>
      <c r="L31" s="13"/>
      <c r="M31" s="13"/>
      <c r="N31" s="9"/>
      <c r="O31" s="13"/>
      <c r="P31" s="10"/>
      <c r="Q31" s="11"/>
      <c r="R31" s="22"/>
    </row>
    <row r="32" spans="1:19" ht="12.75" customHeight="1">
      <c r="A32" s="31" t="s">
        <v>49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</row>
    <row r="33" spans="1:18" ht="56.25" customHeight="1">
      <c r="A33" s="52" t="s">
        <v>48</v>
      </c>
      <c r="B33" s="1" t="s">
        <v>15</v>
      </c>
      <c r="C33" s="51">
        <v>77000</v>
      </c>
      <c r="D33" s="51">
        <v>59000</v>
      </c>
      <c r="E33" s="42">
        <v>0</v>
      </c>
      <c r="F33" s="33">
        <f>D33/C33</f>
        <v>0.76623376623376627</v>
      </c>
      <c r="G33" s="50" t="s">
        <v>14</v>
      </c>
      <c r="H33" s="50" t="s">
        <v>14</v>
      </c>
      <c r="I33" s="50" t="s">
        <v>14</v>
      </c>
      <c r="J33" s="50" t="s">
        <v>14</v>
      </c>
      <c r="K33" s="50" t="s">
        <v>14</v>
      </c>
      <c r="L33" s="13">
        <v>2</v>
      </c>
      <c r="M33" s="13">
        <v>1</v>
      </c>
      <c r="N33" s="9">
        <f>M33/L33</f>
        <v>0.5</v>
      </c>
      <c r="O33" s="13">
        <v>0.1</v>
      </c>
      <c r="P33" s="10">
        <v>1</v>
      </c>
      <c r="Q33" s="12">
        <f>O33*N33</f>
        <v>0.05</v>
      </c>
      <c r="R33" s="34"/>
    </row>
    <row r="34" spans="1:18" ht="26.25" customHeight="1">
      <c r="A34" s="1"/>
      <c r="B34" s="1"/>
      <c r="C34" s="51"/>
      <c r="D34" s="51"/>
      <c r="E34" s="42"/>
      <c r="F34" s="33"/>
      <c r="G34" s="50"/>
      <c r="H34" s="50"/>
      <c r="I34" s="50"/>
      <c r="J34" s="50"/>
      <c r="K34" s="50"/>
      <c r="L34" s="13"/>
      <c r="M34" s="13"/>
      <c r="N34" s="9"/>
      <c r="O34" s="13"/>
      <c r="P34" s="10"/>
      <c r="Q34" s="11"/>
      <c r="R34" s="35"/>
    </row>
    <row r="35" spans="1:18" ht="31.5" customHeight="1">
      <c r="A35" s="1"/>
      <c r="B35" s="1"/>
      <c r="C35" s="51"/>
      <c r="D35" s="51"/>
      <c r="E35" s="42"/>
      <c r="F35" s="33"/>
      <c r="G35" s="50"/>
      <c r="H35" s="50"/>
      <c r="I35" s="50"/>
      <c r="J35" s="50"/>
      <c r="K35" s="50"/>
      <c r="L35" s="13"/>
      <c r="M35" s="13"/>
      <c r="N35" s="9"/>
      <c r="O35" s="13"/>
      <c r="P35" s="10"/>
      <c r="Q35" s="11"/>
      <c r="R35" s="35"/>
    </row>
    <row r="36" spans="1:18">
      <c r="A36" s="2"/>
      <c r="B36" s="3"/>
      <c r="C36" s="51"/>
      <c r="D36" s="51"/>
      <c r="E36" s="42"/>
      <c r="F36" s="33"/>
      <c r="G36" s="50"/>
      <c r="H36" s="50"/>
      <c r="I36" s="50"/>
      <c r="J36" s="50"/>
      <c r="K36" s="50"/>
      <c r="L36" s="13"/>
      <c r="M36" s="13"/>
      <c r="N36" s="9"/>
      <c r="O36" s="13"/>
      <c r="P36" s="10"/>
      <c r="Q36" s="11"/>
      <c r="R36" s="35"/>
    </row>
    <row r="37" spans="1:18">
      <c r="A37" s="2"/>
      <c r="B37" s="3"/>
      <c r="C37" s="51"/>
      <c r="D37" s="51"/>
      <c r="E37" s="42"/>
      <c r="F37" s="33"/>
      <c r="G37" s="50"/>
      <c r="H37" s="50"/>
      <c r="I37" s="50"/>
      <c r="J37" s="50"/>
      <c r="K37" s="50"/>
      <c r="L37" s="13"/>
      <c r="M37" s="13"/>
      <c r="N37" s="9"/>
      <c r="O37" s="13"/>
      <c r="P37" s="10"/>
      <c r="Q37" s="12"/>
      <c r="R37" s="35"/>
    </row>
    <row r="38" spans="1:18">
      <c r="A38" s="2"/>
      <c r="B38" s="3"/>
      <c r="C38" s="35"/>
      <c r="D38" s="35"/>
      <c r="E38" s="42"/>
      <c r="F38" s="33"/>
      <c r="G38" s="50"/>
      <c r="H38" s="50"/>
      <c r="I38" s="50"/>
      <c r="J38" s="50"/>
      <c r="K38" s="50"/>
      <c r="L38" s="13"/>
      <c r="M38" s="13"/>
      <c r="N38" s="9"/>
      <c r="O38" s="13"/>
      <c r="P38" s="10"/>
      <c r="Q38" s="11"/>
      <c r="R38" s="35"/>
    </row>
    <row r="39" spans="1:18">
      <c r="A39" s="2"/>
      <c r="B39" s="3"/>
      <c r="C39" s="35"/>
      <c r="D39" s="35"/>
      <c r="E39" s="42"/>
      <c r="F39" s="33"/>
      <c r="G39" s="50"/>
      <c r="H39" s="50"/>
      <c r="I39" s="50"/>
      <c r="J39" s="50"/>
      <c r="K39" s="50"/>
      <c r="L39" s="13"/>
      <c r="M39" s="14"/>
      <c r="N39" s="9"/>
      <c r="O39" s="13"/>
      <c r="P39" s="10"/>
      <c r="Q39" s="11"/>
      <c r="R39" s="35"/>
    </row>
    <row r="40" spans="1:18" ht="12.75" customHeight="1">
      <c r="A40" s="31" t="s">
        <v>47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</row>
    <row r="41" spans="1:18" ht="87.75" customHeight="1">
      <c r="A41" s="1" t="s">
        <v>37</v>
      </c>
      <c r="B41" s="1"/>
      <c r="C41" s="51">
        <v>0</v>
      </c>
      <c r="D41" s="51">
        <v>0</v>
      </c>
      <c r="E41" s="42"/>
      <c r="F41" s="33"/>
      <c r="G41" s="50"/>
      <c r="H41" s="50"/>
      <c r="I41" s="50"/>
      <c r="J41" s="50"/>
      <c r="K41" s="50"/>
      <c r="L41" s="13"/>
      <c r="M41" s="13"/>
      <c r="N41" s="9"/>
      <c r="O41" s="13"/>
      <c r="P41" s="10"/>
      <c r="Q41" s="12"/>
      <c r="R41" s="34"/>
    </row>
    <row r="42" spans="1:18" ht="63" customHeight="1">
      <c r="A42" s="1"/>
      <c r="B42" s="1"/>
      <c r="C42" s="51"/>
      <c r="D42" s="51"/>
      <c r="E42" s="42"/>
      <c r="F42" s="33"/>
      <c r="G42" s="50"/>
      <c r="H42" s="50"/>
      <c r="I42" s="50"/>
      <c r="J42" s="50"/>
      <c r="K42" s="50"/>
      <c r="L42" s="13"/>
      <c r="M42" s="13"/>
      <c r="N42" s="9"/>
      <c r="O42" s="13"/>
      <c r="P42" s="10"/>
      <c r="Q42" s="11"/>
      <c r="R42" s="35"/>
    </row>
    <row r="43" spans="1:18" ht="18.75" customHeight="1"/>
  </sheetData>
  <mergeCells count="86">
    <mergeCell ref="A40:R40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R41:R42"/>
    <mergeCell ref="A32:R32"/>
    <mergeCell ref="C33:C39"/>
    <mergeCell ref="D33:D39"/>
    <mergeCell ref="E33:E39"/>
    <mergeCell ref="F33:F39"/>
    <mergeCell ref="G33:G39"/>
    <mergeCell ref="H33:H39"/>
    <mergeCell ref="I33:I39"/>
    <mergeCell ref="J33:J39"/>
    <mergeCell ref="K33:K39"/>
    <mergeCell ref="R33:R39"/>
    <mergeCell ref="A26:R26"/>
    <mergeCell ref="E27:E29"/>
    <mergeCell ref="F27:F29"/>
    <mergeCell ref="G27:G29"/>
    <mergeCell ref="H27:H29"/>
    <mergeCell ref="I27:I29"/>
    <mergeCell ref="J27:J29"/>
    <mergeCell ref="K27:K29"/>
    <mergeCell ref="R27:R29"/>
    <mergeCell ref="C27:C31"/>
    <mergeCell ref="D27:D31"/>
    <mergeCell ref="I3:I6"/>
    <mergeCell ref="A1:A6"/>
    <mergeCell ref="C3:C6"/>
    <mergeCell ref="B1:B6"/>
    <mergeCell ref="K3:K6"/>
    <mergeCell ref="C2:F2"/>
    <mergeCell ref="G2:K2"/>
    <mergeCell ref="D3:D6"/>
    <mergeCell ref="E3:E6"/>
    <mergeCell ref="J3:J6"/>
    <mergeCell ref="H3:H6"/>
    <mergeCell ref="L2:Q2"/>
    <mergeCell ref="L3:L6"/>
    <mergeCell ref="M3:M6"/>
    <mergeCell ref="N3:N6"/>
    <mergeCell ref="O3:O6"/>
    <mergeCell ref="Q3:Q6"/>
    <mergeCell ref="P3:P6"/>
    <mergeCell ref="C8:C13"/>
    <mergeCell ref="D8:D13"/>
    <mergeCell ref="R8:R13"/>
    <mergeCell ref="C15:C18"/>
    <mergeCell ref="D15:D18"/>
    <mergeCell ref="I15:I16"/>
    <mergeCell ref="E8:E13"/>
    <mergeCell ref="J15:J16"/>
    <mergeCell ref="F8:F13"/>
    <mergeCell ref="K8:K13"/>
    <mergeCell ref="Q8:Q13"/>
    <mergeCell ref="L8:L13"/>
    <mergeCell ref="M8:M13"/>
    <mergeCell ref="R1:R6"/>
    <mergeCell ref="F15:F16"/>
    <mergeCell ref="R15:R16"/>
    <mergeCell ref="P8:P13"/>
    <mergeCell ref="K15:K16"/>
    <mergeCell ref="N8:N13"/>
    <mergeCell ref="O8:O13"/>
    <mergeCell ref="G15:G16"/>
    <mergeCell ref="C1:Q1"/>
    <mergeCell ref="E15:E16"/>
    <mergeCell ref="A7:R7"/>
    <mergeCell ref="F3:F6"/>
    <mergeCell ref="G3:G6"/>
    <mergeCell ref="H8:H13"/>
    <mergeCell ref="H15:H16"/>
    <mergeCell ref="A14:R14"/>
    <mergeCell ref="C24:C25"/>
    <mergeCell ref="D24:D25"/>
    <mergeCell ref="C20:C22"/>
    <mergeCell ref="D20:D22"/>
    <mergeCell ref="A19:R19"/>
    <mergeCell ref="A23:R23"/>
  </mergeCells>
  <phoneticPr fontId="0" type="noConversion"/>
  <pageMargins left="0.19685039370078741" right="0.19685039370078741" top="0.19685039370078741" bottom="0.39370078740157483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2020-02-26T07:22:55Z</cp:lastPrinted>
  <dcterms:created xsi:type="dcterms:W3CDTF">1996-10-08T23:32:33Z</dcterms:created>
  <dcterms:modified xsi:type="dcterms:W3CDTF">2025-03-21T04:46:41Z</dcterms:modified>
</cp:coreProperties>
</file>